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8_{F5C33C5C-3DE6-4044-96D2-A76B4D5D9362}" xr6:coauthVersionLast="47" xr6:coauthVersionMax="47" xr10:uidLastSave="{00000000-0000-0000-0000-000000000000}"/>
  <bookViews>
    <workbookView xWindow="-120" yWindow="-120" windowWidth="29040" windowHeight="15840"/>
  </bookViews>
  <sheets>
    <sheet name="갑지" sheetId="2" r:id="rId1"/>
    <sheet name="콘크리트 균열보수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" l="1"/>
  <c r="K8" i="1"/>
  <c r="I8" i="1"/>
  <c r="G8" i="1"/>
  <c r="M8" i="1" s="1"/>
  <c r="L10" i="1"/>
  <c r="K10" i="1"/>
  <c r="I10" i="1"/>
  <c r="I9" i="1"/>
  <c r="G10" i="1"/>
  <c r="M10" i="1" s="1"/>
  <c r="G9" i="1"/>
  <c r="L7" i="1"/>
  <c r="L6" i="1"/>
  <c r="E7" i="1"/>
  <c r="K7" i="1" s="1"/>
  <c r="E6" i="1"/>
  <c r="K6" i="1" s="1"/>
  <c r="I6" i="1" l="1"/>
  <c r="I7" i="1"/>
  <c r="G6" i="1"/>
  <c r="G7" i="1"/>
  <c r="G11" i="1" l="1"/>
  <c r="J9" i="1"/>
  <c r="I11" i="1"/>
  <c r="M6" i="1"/>
  <c r="M7" i="1"/>
  <c r="K9" i="1" l="1"/>
  <c r="L9" i="1"/>
  <c r="M9" i="1" l="1"/>
  <c r="M11" i="1" s="1"/>
  <c r="K11" i="1"/>
</calcChain>
</file>

<file path=xl/sharedStrings.xml><?xml version="1.0" encoding="utf-8"?>
<sst xmlns="http://schemas.openxmlformats.org/spreadsheetml/2006/main" count="32" uniqueCount="24">
  <si>
    <t>비목</t>
  </si>
  <si>
    <t>규격</t>
  </si>
  <si>
    <t>단위</t>
  </si>
  <si>
    <t>수량</t>
  </si>
  <si>
    <t>재료비</t>
  </si>
  <si>
    <t>노무비</t>
  </si>
  <si>
    <t>경비</t>
  </si>
  <si>
    <t>단가</t>
  </si>
  <si>
    <t>금액</t>
  </si>
  <si>
    <t>특별인부</t>
  </si>
  <si>
    <t>인</t>
  </si>
  <si>
    <t>보통인부</t>
  </si>
  <si>
    <t>계</t>
  </si>
  <si>
    <t>합계금액</t>
    <phoneticPr fontId="19" type="noConversion"/>
  </si>
  <si>
    <t>콘크리트 균열보수</t>
    <phoneticPr fontId="19" type="noConversion"/>
  </si>
  <si>
    <t>패커주입공법</t>
    <phoneticPr fontId="19" type="noConversion"/>
  </si>
  <si>
    <t>M</t>
    <phoneticPr fontId="19" type="noConversion"/>
  </si>
  <si>
    <t>공구손료 및 경장비</t>
    <phoneticPr fontId="19" type="noConversion"/>
  </si>
  <si>
    <t>인력품의</t>
    <phoneticPr fontId="19" type="noConversion"/>
  </si>
  <si>
    <t>%</t>
    <phoneticPr fontId="19" type="noConversion"/>
  </si>
  <si>
    <t>잡재료 및 소모재료</t>
    <phoneticPr fontId="19" type="noConversion"/>
  </si>
  <si>
    <t>주재료의</t>
    <phoneticPr fontId="19" type="noConversion"/>
  </si>
  <si>
    <t>패커주입재</t>
    <phoneticPr fontId="19" type="noConversion"/>
  </si>
  <si>
    <t>kg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</si>
</sst>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86" formatCode="_-* #,##0.000_-;\-* #,##0.000_-;_-* &quot;-&quot;_-;_-@_-"/>
  </numFmts>
  <fonts count="2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57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4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34" borderId="10" xfId="0" applyFont="1" applyFill="1" applyBorder="1" applyAlignment="1">
      <alignment vertical="center" wrapText="1"/>
    </xf>
    <xf numFmtId="0" fontId="0" fillId="34" borderId="10" xfId="0" applyFill="1" applyBorder="1" applyAlignment="1">
      <alignment vertical="center" wrapText="1"/>
    </xf>
    <xf numFmtId="41" fontId="18" fillId="0" borderId="10" xfId="1" applyFont="1" applyBorder="1" applyAlignment="1">
      <alignment horizontal="center" vertical="center" wrapText="1"/>
    </xf>
    <xf numFmtId="41" fontId="0" fillId="0" borderId="10" xfId="1" applyFont="1" applyBorder="1" applyAlignment="1">
      <alignment vertical="center" wrapText="1"/>
    </xf>
    <xf numFmtId="41" fontId="0" fillId="34" borderId="10" xfId="1" applyFont="1" applyFill="1" applyBorder="1" applyAlignment="1">
      <alignment vertical="center" wrapText="1"/>
    </xf>
    <xf numFmtId="41" fontId="18" fillId="34" borderId="10" xfId="1" applyFont="1" applyFill="1" applyBorder="1" applyAlignment="1">
      <alignment vertical="center" wrapText="1"/>
    </xf>
    <xf numFmtId="0" fontId="0" fillId="34" borderId="10" xfId="0" applyFill="1" applyBorder="1" applyAlignment="1">
      <alignment horizontal="center" vertical="center" wrapText="1"/>
    </xf>
    <xf numFmtId="186" fontId="0" fillId="0" borderId="10" xfId="1" applyNumberFormat="1" applyFont="1" applyBorder="1" applyAlignment="1">
      <alignment horizontal="center" vertical="center" wrapText="1"/>
    </xf>
    <xf numFmtId="41" fontId="0" fillId="0" borderId="10" xfId="1" applyNumberFormat="1" applyFont="1" applyBorder="1" applyAlignment="1">
      <alignment horizontal="center" vertical="center" wrapText="1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8</xdr:col>
      <xdr:colOff>628650</xdr:colOff>
      <xdr:row>19</xdr:row>
      <xdr:rowOff>18481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F7E73786-8FF0-98B5-DD08-03F0BA7168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5725"/>
          <a:ext cx="6115050" cy="39142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B22" sqref="B22"/>
    </sheetView>
  </sheetViews>
  <sheetFormatPr defaultRowHeight="16.5" x14ac:dyDescent="0.3"/>
  <sheetData/>
  <phoneticPr fontId="19" type="noConversion"/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11"/>
  <sheetViews>
    <sheetView showGridLines="0" workbookViewId="0">
      <selection activeCell="C20" sqref="C20"/>
    </sheetView>
  </sheetViews>
  <sheetFormatPr defaultRowHeight="16.5" x14ac:dyDescent="0.3"/>
  <cols>
    <col min="2" max="2" width="20.25" customWidth="1"/>
    <col min="3" max="3" width="12.375" customWidth="1"/>
    <col min="4" max="4" width="5.5" bestFit="1" customWidth="1"/>
    <col min="5" max="5" width="7.625" customWidth="1"/>
    <col min="6" max="13" width="12.125" customWidth="1"/>
  </cols>
  <sheetData>
    <row r="3" spans="2:13" ht="28.5" customHeight="1" x14ac:dyDescent="0.3">
      <c r="B3" s="4" t="s">
        <v>0</v>
      </c>
      <c r="C3" s="4" t="s">
        <v>1</v>
      </c>
      <c r="D3" s="4" t="s">
        <v>2</v>
      </c>
      <c r="E3" s="4" t="s">
        <v>3</v>
      </c>
      <c r="F3" s="5" t="s">
        <v>4</v>
      </c>
      <c r="G3" s="6"/>
      <c r="H3" s="5" t="s">
        <v>5</v>
      </c>
      <c r="I3" s="6"/>
      <c r="J3" s="5" t="s">
        <v>6</v>
      </c>
      <c r="K3" s="6"/>
      <c r="L3" s="5" t="s">
        <v>13</v>
      </c>
      <c r="M3" s="6"/>
    </row>
    <row r="4" spans="2:13" ht="28.5" customHeight="1" x14ac:dyDescent="0.3">
      <c r="B4" s="7"/>
      <c r="C4" s="7"/>
      <c r="D4" s="7"/>
      <c r="E4" s="7"/>
      <c r="F4" s="8" t="s">
        <v>7</v>
      </c>
      <c r="G4" s="8" t="s">
        <v>8</v>
      </c>
      <c r="H4" s="8" t="s">
        <v>7</v>
      </c>
      <c r="I4" s="8" t="s">
        <v>8</v>
      </c>
      <c r="J4" s="8" t="s">
        <v>7</v>
      </c>
      <c r="K4" s="8" t="s">
        <v>8</v>
      </c>
      <c r="L4" s="8" t="s">
        <v>7</v>
      </c>
      <c r="M4" s="8" t="s">
        <v>8</v>
      </c>
    </row>
    <row r="5" spans="2:13" ht="28.5" customHeight="1" x14ac:dyDescent="0.3">
      <c r="B5" s="3" t="s">
        <v>14</v>
      </c>
      <c r="C5" s="3" t="s">
        <v>15</v>
      </c>
      <c r="D5" s="3" t="s">
        <v>16</v>
      </c>
      <c r="E5" s="3">
        <v>1</v>
      </c>
      <c r="F5" s="11"/>
      <c r="G5" s="11"/>
      <c r="H5" s="11"/>
      <c r="I5" s="11"/>
      <c r="J5" s="11"/>
      <c r="K5" s="11"/>
      <c r="L5" s="11"/>
      <c r="M5" s="11"/>
    </row>
    <row r="6" spans="2:13" ht="28.5" customHeight="1" x14ac:dyDescent="0.3">
      <c r="B6" s="2" t="s">
        <v>9</v>
      </c>
      <c r="C6" s="2"/>
      <c r="D6" s="1" t="s">
        <v>10</v>
      </c>
      <c r="E6" s="16">
        <f>3/24</f>
        <v>0.125</v>
      </c>
      <c r="F6" s="12"/>
      <c r="G6" s="12">
        <f>$E6*F6</f>
        <v>0</v>
      </c>
      <c r="H6" s="12">
        <v>208527</v>
      </c>
      <c r="I6" s="12">
        <f>$E6*H6</f>
        <v>26065.875</v>
      </c>
      <c r="J6" s="12"/>
      <c r="K6" s="12">
        <f>$E6*J6</f>
        <v>0</v>
      </c>
      <c r="L6" s="12">
        <f>SUM(F6,H6,J6)</f>
        <v>208527</v>
      </c>
      <c r="M6" s="12">
        <f>SUM(G6,I6,K6)</f>
        <v>26065.875</v>
      </c>
    </row>
    <row r="7" spans="2:13" ht="28.5" customHeight="1" x14ac:dyDescent="0.3">
      <c r="B7" s="2" t="s">
        <v>11</v>
      </c>
      <c r="C7" s="2"/>
      <c r="D7" s="1" t="s">
        <v>10</v>
      </c>
      <c r="E7" s="16">
        <f>1/24</f>
        <v>4.1666666666666664E-2</v>
      </c>
      <c r="F7" s="12"/>
      <c r="G7" s="12">
        <f>$E7*F7</f>
        <v>0</v>
      </c>
      <c r="H7" s="12">
        <v>161858</v>
      </c>
      <c r="I7" s="12">
        <f>$E7*H7</f>
        <v>6744.083333333333</v>
      </c>
      <c r="J7" s="12"/>
      <c r="K7" s="12">
        <f>$E7*J7</f>
        <v>0</v>
      </c>
      <c r="L7" s="12">
        <f>SUM(F7,H7,J7)</f>
        <v>161858</v>
      </c>
      <c r="M7" s="12">
        <f>SUM(G7,I7,K7)</f>
        <v>6744.083333333333</v>
      </c>
    </row>
    <row r="8" spans="2:13" ht="28.5" customHeight="1" x14ac:dyDescent="0.3">
      <c r="B8" s="2" t="s">
        <v>22</v>
      </c>
      <c r="C8" s="2"/>
      <c r="D8" s="1" t="s">
        <v>23</v>
      </c>
      <c r="E8" s="16">
        <v>0.65</v>
      </c>
      <c r="F8" s="12">
        <v>15000</v>
      </c>
      <c r="G8" s="12">
        <f>$E8*F8</f>
        <v>9750</v>
      </c>
      <c r="H8" s="12"/>
      <c r="I8" s="12">
        <f>$E8*H8</f>
        <v>0</v>
      </c>
      <c r="J8" s="12"/>
      <c r="K8" s="12">
        <f>$E8*J8</f>
        <v>0</v>
      </c>
      <c r="L8" s="12">
        <f>SUM(F8,H8,J8)</f>
        <v>15000</v>
      </c>
      <c r="M8" s="12">
        <f>SUM(G8,I8,K8)</f>
        <v>9750</v>
      </c>
    </row>
    <row r="9" spans="2:13" ht="28.5" customHeight="1" x14ac:dyDescent="0.3">
      <c r="B9" s="2" t="s">
        <v>17</v>
      </c>
      <c r="C9" s="2" t="s">
        <v>18</v>
      </c>
      <c r="D9" s="1" t="s">
        <v>19</v>
      </c>
      <c r="E9" s="17">
        <v>3</v>
      </c>
      <c r="F9" s="12"/>
      <c r="G9" s="12">
        <f>$E9%*F9</f>
        <v>0</v>
      </c>
      <c r="H9" s="12"/>
      <c r="I9" s="12">
        <f>$E9%*H9</f>
        <v>0</v>
      </c>
      <c r="J9" s="12">
        <f>SUM(I6:I7)</f>
        <v>32809.958333333336</v>
      </c>
      <c r="K9" s="12">
        <f>$E9%*J9</f>
        <v>984.29875000000004</v>
      </c>
      <c r="L9" s="12">
        <f t="shared" ref="L9:L10" si="0">SUM(F9,H9,J9)</f>
        <v>32809.958333333336</v>
      </c>
      <c r="M9" s="12">
        <f t="shared" ref="M9:M10" si="1">SUM(G9,I9,K9)</f>
        <v>984.29875000000004</v>
      </c>
    </row>
    <row r="10" spans="2:13" ht="28.5" customHeight="1" x14ac:dyDescent="0.3">
      <c r="B10" s="2" t="s">
        <v>20</v>
      </c>
      <c r="C10" s="2" t="s">
        <v>21</v>
      </c>
      <c r="D10" s="1" t="s">
        <v>19</v>
      </c>
      <c r="E10" s="17">
        <v>5</v>
      </c>
      <c r="F10" s="12"/>
      <c r="G10" s="12">
        <f>$E10%*F10</f>
        <v>0</v>
      </c>
      <c r="H10" s="12"/>
      <c r="I10" s="12">
        <f>$E10%*H10</f>
        <v>0</v>
      </c>
      <c r="J10" s="12"/>
      <c r="K10" s="12">
        <f>$E10%*J10</f>
        <v>0</v>
      </c>
      <c r="L10" s="12">
        <f t="shared" si="0"/>
        <v>0</v>
      </c>
      <c r="M10" s="12">
        <f t="shared" si="1"/>
        <v>0</v>
      </c>
    </row>
    <row r="11" spans="2:13" ht="28.5" customHeight="1" x14ac:dyDescent="0.3">
      <c r="B11" s="9" t="s">
        <v>12</v>
      </c>
      <c r="C11" s="10"/>
      <c r="D11" s="15"/>
      <c r="E11" s="10"/>
      <c r="F11" s="13"/>
      <c r="G11" s="14">
        <f>SUM(G6:G10)</f>
        <v>9750</v>
      </c>
      <c r="H11" s="13"/>
      <c r="I11" s="14">
        <f>SUM(I6:I10)</f>
        <v>32809.958333333336</v>
      </c>
      <c r="J11" s="13"/>
      <c r="K11" s="14">
        <f>SUM(K6:K10)</f>
        <v>984.29875000000004</v>
      </c>
      <c r="L11" s="13"/>
      <c r="M11" s="14">
        <f>SUM(M6:M10)</f>
        <v>43544.257083333338</v>
      </c>
    </row>
  </sheetData>
  <mergeCells count="8">
    <mergeCell ref="L3:M3"/>
    <mergeCell ref="B3:B4"/>
    <mergeCell ref="C3:C4"/>
    <mergeCell ref="D3:D4"/>
    <mergeCell ref="E3:E4"/>
    <mergeCell ref="F3:G3"/>
    <mergeCell ref="H3:I3"/>
    <mergeCell ref="J3:K3"/>
  </mergeCells>
  <phoneticPr fontId="1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갑지</vt:lpstr>
      <vt:lpstr>콘크리트 균열보수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접속통계</dc:title>
  <dc:creator>OWNER</dc:creator>
  <cp:lastModifiedBy>신희성업무 신희성업무</cp:lastModifiedBy>
  <cp:lastPrinted>2023-10-19T14:01:08Z</cp:lastPrinted>
  <dcterms:created xsi:type="dcterms:W3CDTF">2023-10-19T14:00:46Z</dcterms:created>
  <dcterms:modified xsi:type="dcterms:W3CDTF">2023-10-19T14:07:34Z</dcterms:modified>
</cp:coreProperties>
</file>